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9400" windowHeight="7720" activeTab="1"/>
  </bookViews>
  <sheets>
    <sheet name="Sheet1" sheetId="1" r:id="rId1"/>
    <sheet name="CHS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<sst xmlns="http://schemas.openxmlformats.org/spreadsheetml/2006/main" count="162" uniqueCount="33">
  <si>
    <t>Wheat</t>
  </si>
  <si>
    <t>Corn</t>
  </si>
  <si>
    <t>Expenses by Crop</t>
  </si>
  <si>
    <t xml:space="preserve">Seed </t>
  </si>
  <si>
    <t xml:space="preserve">Fertilizer </t>
  </si>
  <si>
    <t>Chemical</t>
  </si>
  <si>
    <t>Crop Insurance</t>
  </si>
  <si>
    <t>Repairs</t>
  </si>
  <si>
    <t xml:space="preserve">Drying Expense </t>
  </si>
  <si>
    <t>Fuel and Oil</t>
  </si>
  <si>
    <t>Land Rent</t>
  </si>
  <si>
    <t>Operating Interest</t>
  </si>
  <si>
    <t>Cost / Acre</t>
  </si>
  <si>
    <t xml:space="preserve">Miscellaneous </t>
  </si>
  <si>
    <t xml:space="preserve">Soybeans </t>
  </si>
  <si>
    <t>Depreciation</t>
  </si>
  <si>
    <t>Utilities</t>
  </si>
  <si>
    <t>Drying Expense</t>
  </si>
  <si>
    <t>Total Per Acre</t>
  </si>
  <si>
    <t>Expected Yield</t>
  </si>
  <si>
    <t xml:space="preserve">Breakeven </t>
  </si>
  <si>
    <t>Breakeven</t>
  </si>
  <si>
    <t>Gross / Ac</t>
  </si>
  <si>
    <t>Net / Ac</t>
  </si>
  <si>
    <t>Crop Budget 2011</t>
  </si>
  <si>
    <t>Bushels Sold to Cover Expenses</t>
  </si>
  <si>
    <t>Bushels</t>
  </si>
  <si>
    <t>Labor / Family Living</t>
  </si>
  <si>
    <t>Machinery Expense</t>
  </si>
  <si>
    <t>Expected Futures Price</t>
  </si>
  <si>
    <t>Expected Basis</t>
  </si>
  <si>
    <t xml:space="preserve">Only change the yellow boxes. Make sure the numbers reflect your farm. </t>
  </si>
  <si>
    <t>Utilities (irrigation)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</si>
</sst>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3" fillId="0" borderId="0" xfId="44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4" fontId="0" fillId="0" borderId="0" xfId="44" applyFont="1" applyFill="1" applyAlignment="1">
      <alignment/>
    </xf>
    <xf numFmtId="164" fontId="0" fillId="0" borderId="0" xfId="42" applyNumberFormat="1" applyFont="1" applyAlignment="1">
      <alignment horizontal="center"/>
    </xf>
    <xf numFmtId="44" fontId="6" fillId="0" borderId="0" xfId="44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4" fontId="0" fillId="33" borderId="0" xfId="44" applyFont="1" applyFill="1" applyAlignment="1">
      <alignment/>
    </xf>
    <xf numFmtId="44" fontId="6" fillId="33" borderId="0" xfId="44" applyFont="1" applyFill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1" fontId="7" fillId="0" borderId="0" xfId="44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44" fontId="0" fillId="34" borderId="0" xfId="44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44" fontId="0" fillId="35" borderId="0" xfId="44" applyFont="1" applyFill="1" applyAlignment="1" applyProtection="1">
      <alignment/>
      <protection locked="0"/>
    </xf>
    <xf numFmtId="0" fontId="0" fillId="34" borderId="0" xfId="42" applyNumberFormat="1" applyFont="1" applyFill="1" applyAlignment="1" applyProtection="1">
      <alignment horizontal="center"/>
      <protection locked="0"/>
    </xf>
    <xf numFmtId="44" fontId="0" fillId="34" borderId="10" xfId="44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42" applyNumberFormat="1" applyFont="1" applyFill="1" applyBorder="1" applyAlignment="1" applyProtection="1">
      <alignment horizontal="center"/>
      <protection locked="0"/>
    </xf>
    <xf numFmtId="44" fontId="0" fillId="35" borderId="10" xfId="44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39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4</xdr:row>
      <xdr:rowOff>209550</xdr:rowOff>
    </xdr:to>
    <xdr:pic>
      <xdr:nvPicPr>
        <xdr:cNvPr id="1" name="Picture 1" descr="New Horizons_2c_t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533400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2161"/>
        <a:stretch>
          <a:fillRect/>
        </a:stretch>
      </xdr:blipFill>
      <xdr:spPr>
        <a:xfrm>
          <a:off x="0" y="0"/>
          <a:ext cx="2619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zoomScale="110" zoomScaleNormal="110" workbookViewId="0" topLeftCell="A1">
      <selection activeCell="A1" sqref="A1:IV49"/>
    </sheetView>
  </sheetViews>
  <sheetFormatPr defaultColWidth="8.57421875" defaultRowHeight="15"/>
  <cols>
    <col min="1" max="1" width="20.421875" style="0" customWidth="1"/>
    <col min="2" max="2" width="14.57421875" style="0" bestFit="1" customWidth="1"/>
    <col min="3" max="3" width="13.421875" style="0" bestFit="1" customWidth="1"/>
    <col min="4" max="4" width="2.7109375" style="0" customWidth="1"/>
    <col min="5" max="5" width="21.57421875" style="0" customWidth="1"/>
    <col min="6" max="6" width="13.8515625" style="0" bestFit="1" customWidth="1"/>
    <col min="7" max="7" width="13.421875" style="0" bestFit="1" customWidth="1"/>
    <col min="8" max="8" width="2.7109375" style="0" customWidth="1"/>
    <col min="9" max="9" width="21.140625" style="0" customWidth="1"/>
    <col min="10" max="10" width="13.8515625" style="0" bestFit="1" customWidth="1"/>
    <col min="11" max="11" width="13.421875" style="0" bestFit="1" customWidth="1"/>
    <col min="12" max="12" width="8.57421875" style="0" customWidth="1"/>
    <col min="13" max="13" width="15.00390625" style="0" bestFit="1" customWidth="1"/>
    <col min="14" max="14" width="13.00390625" style="0" customWidth="1"/>
    <col min="15" max="78" width="8.57421875" style="0" customWidth="1"/>
    <col min="79" max="79" width="19.140625" style="0" bestFit="1" customWidth="1"/>
  </cols>
  <sheetData>
    <row r="2" spans="6:10" ht="15">
      <c r="F2" s="42" t="s">
        <v>31</v>
      </c>
      <c r="G2" s="42"/>
      <c r="H2" s="42"/>
      <c r="I2" s="42"/>
      <c r="J2" s="42"/>
    </row>
    <row r="3" spans="6:10" ht="15">
      <c r="F3" s="42"/>
      <c r="G3" s="42"/>
      <c r="H3" s="42"/>
      <c r="I3" s="42"/>
      <c r="J3" s="42"/>
    </row>
    <row r="4" spans="6:10" ht="15">
      <c r="F4" s="42"/>
      <c r="G4" s="42"/>
      <c r="H4" s="42"/>
      <c r="I4" s="42"/>
      <c r="J4" s="42"/>
    </row>
    <row r="5" spans="1:11" ht="19.5" thickBo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4:8" ht="15">
      <c r="D6" s="14"/>
      <c r="H6" s="14"/>
    </row>
    <row r="7" spans="1:8" ht="15">
      <c r="A7" s="6" t="s">
        <v>2</v>
      </c>
      <c r="D7" s="14"/>
      <c r="H7" s="14"/>
    </row>
    <row r="8" spans="1:11" ht="15.75">
      <c r="A8" s="45" t="s">
        <v>1</v>
      </c>
      <c r="B8" s="45"/>
      <c r="C8" s="45"/>
      <c r="D8" s="15"/>
      <c r="E8" s="45" t="s">
        <v>14</v>
      </c>
      <c r="F8" s="45"/>
      <c r="G8" s="45"/>
      <c r="H8" s="15"/>
      <c r="I8" s="45" t="s">
        <v>0</v>
      </c>
      <c r="J8" s="45"/>
      <c r="K8" s="45"/>
    </row>
    <row r="9" spans="1:11" ht="15">
      <c r="A9" s="24"/>
      <c r="B9" s="24"/>
      <c r="D9" s="14"/>
      <c r="F9" s="21"/>
      <c r="G9" s="21"/>
      <c r="H9" s="14"/>
      <c r="I9" s="21"/>
      <c r="J9" s="21"/>
      <c r="K9" s="21"/>
    </row>
    <row r="10" spans="2:13" ht="15">
      <c r="B10" s="25" t="s">
        <v>12</v>
      </c>
      <c r="C10" s="25"/>
      <c r="D10" s="26"/>
      <c r="E10" s="25"/>
      <c r="F10" s="25" t="s">
        <v>12</v>
      </c>
      <c r="G10" s="25"/>
      <c r="H10" s="26"/>
      <c r="I10" s="25"/>
      <c r="J10" s="25" t="s">
        <v>12</v>
      </c>
      <c r="K10" s="25"/>
      <c r="M10" s="23"/>
    </row>
    <row r="11" spans="1:13" ht="15">
      <c r="A11" t="s">
        <v>3</v>
      </c>
      <c r="B11" s="33">
        <v>150</v>
      </c>
      <c r="C11" s="1"/>
      <c r="D11" s="16"/>
      <c r="E11" s="1" t="s">
        <v>3</v>
      </c>
      <c r="F11" s="33">
        <v>60</v>
      </c>
      <c r="G11" s="1"/>
      <c r="H11" s="16"/>
      <c r="I11" s="1" t="s">
        <v>3</v>
      </c>
      <c r="J11" s="33">
        <v>25</v>
      </c>
      <c r="K11" s="12"/>
      <c r="M11" s="12"/>
    </row>
    <row r="12" spans="1:13" ht="15">
      <c r="A12" t="s">
        <v>4</v>
      </c>
      <c r="B12" s="33">
        <v>120</v>
      </c>
      <c r="C12" s="1"/>
      <c r="D12" s="16"/>
      <c r="E12" s="1" t="s">
        <v>4</v>
      </c>
      <c r="F12" s="33">
        <v>30</v>
      </c>
      <c r="G12" s="1"/>
      <c r="H12" s="16"/>
      <c r="I12" s="1" t="s">
        <v>4</v>
      </c>
      <c r="J12" s="33">
        <v>70</v>
      </c>
      <c r="K12" s="12"/>
      <c r="M12" s="12"/>
    </row>
    <row r="13" spans="1:13" ht="15">
      <c r="A13" t="s">
        <v>5</v>
      </c>
      <c r="B13" s="33">
        <v>20</v>
      </c>
      <c r="C13" s="1"/>
      <c r="D13" s="16"/>
      <c r="E13" s="1" t="s">
        <v>5</v>
      </c>
      <c r="F13" s="33">
        <v>7</v>
      </c>
      <c r="G13" s="1"/>
      <c r="H13" s="16"/>
      <c r="I13" s="1" t="s">
        <v>5</v>
      </c>
      <c r="J13" s="33">
        <v>14</v>
      </c>
      <c r="K13" s="12"/>
      <c r="M13" s="12"/>
    </row>
    <row r="14" spans="1:13" ht="15">
      <c r="A14" t="s">
        <v>6</v>
      </c>
      <c r="B14" s="33">
        <v>25</v>
      </c>
      <c r="C14" s="1"/>
      <c r="D14" s="16"/>
      <c r="E14" s="1" t="s">
        <v>6</v>
      </c>
      <c r="F14" s="33">
        <v>19</v>
      </c>
      <c r="G14" s="1"/>
      <c r="H14" s="16"/>
      <c r="I14" s="1" t="s">
        <v>6</v>
      </c>
      <c r="J14" s="33">
        <v>15</v>
      </c>
      <c r="K14" s="12"/>
      <c r="M14" s="12"/>
    </row>
    <row r="15" spans="1:13" ht="15">
      <c r="A15" t="s">
        <v>8</v>
      </c>
      <c r="B15" s="33">
        <v>21</v>
      </c>
      <c r="C15" s="1"/>
      <c r="D15" s="16"/>
      <c r="E15" s="1" t="s">
        <v>17</v>
      </c>
      <c r="F15" s="33">
        <v>0</v>
      </c>
      <c r="G15" s="1"/>
      <c r="H15" s="16"/>
      <c r="I15" s="1" t="s">
        <v>8</v>
      </c>
      <c r="J15" s="33">
        <v>3</v>
      </c>
      <c r="K15" s="12"/>
      <c r="M15" s="12"/>
    </row>
    <row r="16" spans="1:13" ht="15">
      <c r="A16" t="s">
        <v>9</v>
      </c>
      <c r="B16" s="33">
        <v>22</v>
      </c>
      <c r="C16" s="1"/>
      <c r="D16" s="16"/>
      <c r="E16" s="1" t="s">
        <v>9</v>
      </c>
      <c r="F16" s="33">
        <v>18</v>
      </c>
      <c r="G16" s="1"/>
      <c r="H16" s="16"/>
      <c r="I16" s="1" t="s">
        <v>9</v>
      </c>
      <c r="J16" s="33">
        <v>15</v>
      </c>
      <c r="K16" s="12"/>
      <c r="M16" s="12"/>
    </row>
    <row r="17" spans="1:13" ht="15">
      <c r="A17" t="s">
        <v>7</v>
      </c>
      <c r="B17" s="33">
        <v>25</v>
      </c>
      <c r="C17" s="1"/>
      <c r="D17" s="16"/>
      <c r="E17" s="1" t="s">
        <v>7</v>
      </c>
      <c r="F17" s="33">
        <v>19</v>
      </c>
      <c r="G17" s="1"/>
      <c r="H17" s="16"/>
      <c r="I17" s="1" t="s">
        <v>7</v>
      </c>
      <c r="J17" s="33">
        <v>16</v>
      </c>
      <c r="K17" s="12"/>
      <c r="M17" s="12"/>
    </row>
    <row r="18" spans="1:13" ht="15">
      <c r="A18" t="s">
        <v>27</v>
      </c>
      <c r="B18" s="33">
        <v>50</v>
      </c>
      <c r="C18" s="1"/>
      <c r="D18" s="16"/>
      <c r="E18" s="1" t="s">
        <v>27</v>
      </c>
      <c r="F18" s="33">
        <v>50</v>
      </c>
      <c r="G18" s="1"/>
      <c r="H18" s="16"/>
      <c r="I18" s="1" t="s">
        <v>27</v>
      </c>
      <c r="J18" s="33">
        <v>50</v>
      </c>
      <c r="K18" s="12"/>
      <c r="M18" s="12"/>
    </row>
    <row r="19" spans="1:13" ht="15">
      <c r="A19" t="s">
        <v>10</v>
      </c>
      <c r="B19" s="33">
        <v>125</v>
      </c>
      <c r="C19" s="1"/>
      <c r="D19" s="16"/>
      <c r="E19" s="1" t="s">
        <v>10</v>
      </c>
      <c r="F19" s="33">
        <v>125</v>
      </c>
      <c r="G19" s="1"/>
      <c r="H19" s="16"/>
      <c r="I19" s="1" t="s">
        <v>10</v>
      </c>
      <c r="J19" s="33">
        <v>125</v>
      </c>
      <c r="K19" s="12"/>
      <c r="M19" s="12"/>
    </row>
    <row r="20" spans="1:13" ht="15">
      <c r="A20" t="s">
        <v>28</v>
      </c>
      <c r="B20" s="33">
        <v>50</v>
      </c>
      <c r="C20" s="1"/>
      <c r="D20" s="16"/>
      <c r="E20" s="1" t="s">
        <v>28</v>
      </c>
      <c r="F20" s="33">
        <v>50</v>
      </c>
      <c r="G20" s="1"/>
      <c r="H20" s="16"/>
      <c r="I20" s="1" t="s">
        <v>28</v>
      </c>
      <c r="J20" s="33">
        <v>50</v>
      </c>
      <c r="K20" s="12"/>
      <c r="M20" s="12"/>
    </row>
    <row r="21" spans="1:13" ht="15">
      <c r="A21" t="s">
        <v>11</v>
      </c>
      <c r="B21" s="33">
        <v>8</v>
      </c>
      <c r="C21" s="1"/>
      <c r="D21" s="16"/>
      <c r="E21" s="1" t="s">
        <v>11</v>
      </c>
      <c r="F21" s="33">
        <v>8</v>
      </c>
      <c r="G21" s="1"/>
      <c r="H21" s="16"/>
      <c r="I21" s="1" t="s">
        <v>11</v>
      </c>
      <c r="J21" s="33">
        <v>8</v>
      </c>
      <c r="K21" s="12"/>
      <c r="M21" s="12"/>
    </row>
    <row r="22" spans="1:13" ht="15">
      <c r="A22" t="s">
        <v>13</v>
      </c>
      <c r="B22" s="33">
        <v>1.5</v>
      </c>
      <c r="C22" s="1"/>
      <c r="D22" s="16"/>
      <c r="E22" s="1" t="s">
        <v>13</v>
      </c>
      <c r="F22" s="33">
        <v>1.5</v>
      </c>
      <c r="G22" s="1"/>
      <c r="H22" s="16"/>
      <c r="I22" s="1" t="s">
        <v>13</v>
      </c>
      <c r="J22" s="33">
        <v>1.25</v>
      </c>
      <c r="K22" s="12"/>
      <c r="M22" s="12"/>
    </row>
    <row r="23" spans="1:13" ht="15">
      <c r="A23" t="s">
        <v>15</v>
      </c>
      <c r="B23" s="33">
        <v>0</v>
      </c>
      <c r="C23" s="1"/>
      <c r="D23" s="16"/>
      <c r="E23" s="1" t="s">
        <v>15</v>
      </c>
      <c r="F23" s="33">
        <v>0</v>
      </c>
      <c r="G23" s="1"/>
      <c r="H23" s="16"/>
      <c r="I23" s="1" t="s">
        <v>15</v>
      </c>
      <c r="J23" s="33">
        <v>0</v>
      </c>
      <c r="K23" s="12"/>
      <c r="M23" s="12"/>
    </row>
    <row r="24" spans="1:13" ht="15">
      <c r="A24" t="s">
        <v>16</v>
      </c>
      <c r="B24" s="33">
        <v>5</v>
      </c>
      <c r="C24" s="1"/>
      <c r="D24" s="16"/>
      <c r="E24" s="1" t="s">
        <v>16</v>
      </c>
      <c r="F24" s="33">
        <v>4</v>
      </c>
      <c r="G24" s="1"/>
      <c r="H24" s="16"/>
      <c r="I24" s="1" t="s">
        <v>16</v>
      </c>
      <c r="J24" s="33">
        <v>2</v>
      </c>
      <c r="K24" s="12"/>
      <c r="M24" s="12"/>
    </row>
    <row r="25" spans="1:13" ht="15">
      <c r="A25" s="2" t="s">
        <v>18</v>
      </c>
      <c r="B25" s="3">
        <f>SUM(B11:B24)</f>
        <v>622.5</v>
      </c>
      <c r="C25" s="3"/>
      <c r="D25" s="16"/>
      <c r="E25" s="3" t="s">
        <v>18</v>
      </c>
      <c r="F25" s="3">
        <f>SUM(F11:F24)</f>
        <v>391.5</v>
      </c>
      <c r="G25" s="3"/>
      <c r="H25" s="16"/>
      <c r="I25" s="3" t="s">
        <v>18</v>
      </c>
      <c r="J25" s="3">
        <f>SUM(J11:J24)</f>
        <v>394.25</v>
      </c>
      <c r="K25" s="3"/>
      <c r="L25" s="3"/>
      <c r="M25" s="3"/>
    </row>
    <row r="26" spans="1:10" ht="15">
      <c r="A26" s="2"/>
      <c r="B26" s="4"/>
      <c r="C26" s="1"/>
      <c r="D26" s="16"/>
      <c r="E26" s="3"/>
      <c r="F26" s="4"/>
      <c r="G26" s="1"/>
      <c r="H26" s="16"/>
      <c r="I26" s="3"/>
      <c r="J26" s="4"/>
    </row>
    <row r="27" spans="1:11" ht="15.75">
      <c r="A27" s="7" t="s">
        <v>19</v>
      </c>
      <c r="B27" s="8" t="s">
        <v>20</v>
      </c>
      <c r="C27" s="11"/>
      <c r="D27" s="17"/>
      <c r="E27" s="8" t="s">
        <v>19</v>
      </c>
      <c r="F27" s="8" t="s">
        <v>21</v>
      </c>
      <c r="G27" s="11"/>
      <c r="H27" s="17"/>
      <c r="I27" s="8" t="s">
        <v>19</v>
      </c>
      <c r="J27" s="8" t="s">
        <v>21</v>
      </c>
      <c r="K27" s="11"/>
    </row>
    <row r="28" spans="1:10" ht="15">
      <c r="A28" s="34">
        <v>140</v>
      </c>
      <c r="B28" s="4">
        <f>$B$25/A28</f>
        <v>4.446428571428571</v>
      </c>
      <c r="D28" s="16"/>
      <c r="E28" s="36">
        <v>30</v>
      </c>
      <c r="F28" s="4">
        <f>$F$25/E28</f>
        <v>13.05</v>
      </c>
      <c r="H28" s="16"/>
      <c r="I28" s="36">
        <v>40</v>
      </c>
      <c r="J28" s="4">
        <f>$J$25/I28</f>
        <v>9.85625</v>
      </c>
    </row>
    <row r="29" spans="1:10" ht="15">
      <c r="A29" s="34">
        <v>150</v>
      </c>
      <c r="B29" s="4">
        <f>$B$25/A29</f>
        <v>4.15</v>
      </c>
      <c r="D29" s="16"/>
      <c r="E29" s="36">
        <v>35</v>
      </c>
      <c r="F29" s="4">
        <f>$F$25/E29</f>
        <v>11.185714285714285</v>
      </c>
      <c r="H29" s="16"/>
      <c r="I29" s="36">
        <v>50</v>
      </c>
      <c r="J29" s="4">
        <f>$J$25/I29</f>
        <v>7.885</v>
      </c>
    </row>
    <row r="30" spans="1:10" ht="15">
      <c r="A30" s="34">
        <v>160</v>
      </c>
      <c r="B30" s="4">
        <f>$B$25/A30</f>
        <v>3.890625</v>
      </c>
      <c r="D30" s="16"/>
      <c r="E30" s="36">
        <v>40</v>
      </c>
      <c r="F30" s="4">
        <f>$F$25/E30</f>
        <v>9.7875</v>
      </c>
      <c r="H30" s="16"/>
      <c r="I30" s="36">
        <v>60</v>
      </c>
      <c r="J30" s="4">
        <f>$J$25/I30</f>
        <v>6.570833333333334</v>
      </c>
    </row>
    <row r="31" spans="1:10" ht="15">
      <c r="A31" s="34">
        <v>170</v>
      </c>
      <c r="B31" s="4">
        <f>$B$25/A31</f>
        <v>3.661764705882353</v>
      </c>
      <c r="D31" s="16"/>
      <c r="E31" s="36">
        <v>45</v>
      </c>
      <c r="F31" s="4">
        <f>$F$25/E31</f>
        <v>8.7</v>
      </c>
      <c r="H31" s="16"/>
      <c r="I31" s="36">
        <v>70</v>
      </c>
      <c r="J31" s="4">
        <f>$J$25/I31</f>
        <v>5.632142857142857</v>
      </c>
    </row>
    <row r="32" spans="1:10" ht="15">
      <c r="A32" s="34">
        <v>180</v>
      </c>
      <c r="B32" s="4">
        <f>$B$25/A32</f>
        <v>3.4583333333333335</v>
      </c>
      <c r="D32" s="16"/>
      <c r="E32" s="36">
        <v>50</v>
      </c>
      <c r="F32" s="4">
        <f>$F$25/E32</f>
        <v>7.83</v>
      </c>
      <c r="H32" s="16"/>
      <c r="I32" s="36">
        <v>80</v>
      </c>
      <c r="J32" s="4">
        <f>$J$25/I32</f>
        <v>4.928125</v>
      </c>
    </row>
    <row r="33" spans="1:11" ht="15">
      <c r="A33" s="5"/>
      <c r="B33" s="4"/>
      <c r="D33" s="16"/>
      <c r="E33" s="10"/>
      <c r="F33" s="4"/>
      <c r="H33" s="16"/>
      <c r="I33" s="10"/>
      <c r="J33" s="4"/>
      <c r="K33" s="9"/>
    </row>
    <row r="34" spans="1:11" ht="15">
      <c r="A34" s="2" t="s">
        <v>29</v>
      </c>
      <c r="B34" s="35">
        <v>6.5</v>
      </c>
      <c r="D34" s="16"/>
      <c r="E34" s="3" t="s">
        <v>29</v>
      </c>
      <c r="F34" s="35">
        <v>13.5</v>
      </c>
      <c r="G34" s="9"/>
      <c r="H34" s="16"/>
      <c r="I34" s="3" t="s">
        <v>29</v>
      </c>
      <c r="J34" s="35">
        <v>9.5</v>
      </c>
      <c r="K34" s="9"/>
    </row>
    <row r="35" spans="1:10" ht="15">
      <c r="A35" t="s">
        <v>30</v>
      </c>
      <c r="B35" s="33">
        <v>-0.5</v>
      </c>
      <c r="D35" s="14"/>
      <c r="E35" t="s">
        <v>30</v>
      </c>
      <c r="F35" s="33">
        <v>-0.5</v>
      </c>
      <c r="H35" s="14"/>
      <c r="I35" t="s">
        <v>30</v>
      </c>
      <c r="J35" s="33">
        <v>-0.45</v>
      </c>
    </row>
    <row r="36" spans="1:11" ht="15.75">
      <c r="A36" s="7" t="s">
        <v>19</v>
      </c>
      <c r="B36" s="13" t="s">
        <v>22</v>
      </c>
      <c r="C36" s="13" t="s">
        <v>23</v>
      </c>
      <c r="D36" s="14"/>
      <c r="E36" s="8" t="s">
        <v>19</v>
      </c>
      <c r="F36" s="13" t="s">
        <v>22</v>
      </c>
      <c r="G36" s="13" t="s">
        <v>23</v>
      </c>
      <c r="H36" s="14"/>
      <c r="I36" s="8" t="s">
        <v>19</v>
      </c>
      <c r="J36" s="13" t="s">
        <v>22</v>
      </c>
      <c r="K36" s="13" t="s">
        <v>23</v>
      </c>
    </row>
    <row r="37" spans="1:11" ht="15">
      <c r="A37" s="20">
        <f>A28</f>
        <v>140</v>
      </c>
      <c r="B37" s="9">
        <f>(+B$34+B$35)*A28</f>
        <v>840</v>
      </c>
      <c r="C37" s="12">
        <f>B37-$B$25</f>
        <v>217.5</v>
      </c>
      <c r="D37" s="14"/>
      <c r="E37" s="18">
        <f>E28</f>
        <v>30</v>
      </c>
      <c r="F37" s="9">
        <f>(+F$34+F$35)*E28</f>
        <v>390</v>
      </c>
      <c r="G37" s="12">
        <f>F37-$F$25</f>
        <v>-1.5</v>
      </c>
      <c r="H37" s="14"/>
      <c r="I37" s="18">
        <f>I28</f>
        <v>40</v>
      </c>
      <c r="J37" s="9">
        <f>(+J$34+J$35)*I28</f>
        <v>362</v>
      </c>
      <c r="K37" s="12">
        <f>J37-$J$25</f>
        <v>-32.25</v>
      </c>
    </row>
    <row r="38" spans="1:11" ht="15">
      <c r="A38" s="20">
        <f>A29</f>
        <v>150</v>
      </c>
      <c r="B38" s="9">
        <f>(+B$34+B$35)*A29</f>
        <v>900</v>
      </c>
      <c r="C38" s="12">
        <f>B38-$B$25</f>
        <v>277.5</v>
      </c>
      <c r="D38" s="14"/>
      <c r="E38" s="18">
        <f>E29</f>
        <v>35</v>
      </c>
      <c r="F38" s="9">
        <f>(+F$34+F$35)*E29</f>
        <v>455</v>
      </c>
      <c r="G38" s="12">
        <f>F38-$F$25</f>
        <v>63.5</v>
      </c>
      <c r="H38" s="14"/>
      <c r="I38" s="18">
        <f>I29</f>
        <v>50</v>
      </c>
      <c r="J38" s="9">
        <f>(+J$34+J$35)*I29</f>
        <v>452.50000000000006</v>
      </c>
      <c r="K38" s="12">
        <f>J38-$J$25</f>
        <v>58.25000000000006</v>
      </c>
    </row>
    <row r="39" spans="1:11" ht="15">
      <c r="A39" s="20">
        <f>A30</f>
        <v>160</v>
      </c>
      <c r="B39" s="9">
        <f>(+B$34+B$35)*A30</f>
        <v>960</v>
      </c>
      <c r="C39" s="12">
        <f>B39-$B$25</f>
        <v>337.5</v>
      </c>
      <c r="D39" s="14"/>
      <c r="E39" s="18">
        <f>E30</f>
        <v>40</v>
      </c>
      <c r="F39" s="9">
        <f>(+F$34+F$35)*E30</f>
        <v>520</v>
      </c>
      <c r="G39" s="12">
        <f>F39-$F$25</f>
        <v>128.5</v>
      </c>
      <c r="H39" s="14"/>
      <c r="I39" s="18">
        <f>I30</f>
        <v>60</v>
      </c>
      <c r="J39" s="9">
        <f>(+J$34+J$35)*I30</f>
        <v>543</v>
      </c>
      <c r="K39" s="12">
        <f>J39-$J$25</f>
        <v>148.75</v>
      </c>
    </row>
    <row r="40" spans="1:11" ht="15">
      <c r="A40" s="20">
        <f>A31</f>
        <v>170</v>
      </c>
      <c r="B40" s="9">
        <f>(+B$34+B$35)*A31</f>
        <v>1020</v>
      </c>
      <c r="C40" s="12">
        <f>B40-$B$25</f>
        <v>397.5</v>
      </c>
      <c r="D40" s="14"/>
      <c r="E40" s="18">
        <f>E31</f>
        <v>45</v>
      </c>
      <c r="F40" s="9">
        <f>(+F$34+F$35)*E31</f>
        <v>585</v>
      </c>
      <c r="G40" s="12">
        <f>F40-$F$25</f>
        <v>193.5</v>
      </c>
      <c r="H40" s="14"/>
      <c r="I40" s="18">
        <f>I31</f>
        <v>70</v>
      </c>
      <c r="J40" s="9">
        <f>(+J$34+J$35)*I31</f>
        <v>633.5</v>
      </c>
      <c r="K40" s="12">
        <f>J40-$J$25</f>
        <v>239.25</v>
      </c>
    </row>
    <row r="41" spans="1:11" ht="15">
      <c r="A41" s="20">
        <f>A32</f>
        <v>180</v>
      </c>
      <c r="B41" s="9">
        <f>(+B$34+B$35)*A32</f>
        <v>1080</v>
      </c>
      <c r="C41" s="12">
        <f>B41-$B$25</f>
        <v>457.5</v>
      </c>
      <c r="D41" s="14"/>
      <c r="E41" s="18">
        <f>E32</f>
        <v>50</v>
      </c>
      <c r="F41" s="9">
        <f>(+F$34+F$35)*E32</f>
        <v>650</v>
      </c>
      <c r="G41" s="12">
        <f>F41-$F$25</f>
        <v>258.5</v>
      </c>
      <c r="H41" s="14"/>
      <c r="I41" s="18">
        <f>I32</f>
        <v>80</v>
      </c>
      <c r="J41" s="9">
        <f>(+J$34+J$35)*I32</f>
        <v>724</v>
      </c>
      <c r="K41" s="12">
        <f>J41-$J$25</f>
        <v>329.75</v>
      </c>
    </row>
    <row r="42" spans="1:8" ht="15">
      <c r="A42" s="19"/>
      <c r="D42" s="14"/>
      <c r="H42" s="14"/>
    </row>
    <row r="43" spans="1:10" ht="15.75">
      <c r="A43" s="43" t="s">
        <v>25</v>
      </c>
      <c r="B43" s="43"/>
      <c r="C43" s="22"/>
      <c r="D43" s="14"/>
      <c r="E43" s="43" t="s">
        <v>25</v>
      </c>
      <c r="F43" s="43"/>
      <c r="H43" s="14"/>
      <c r="I43" s="43" t="s">
        <v>25</v>
      </c>
      <c r="J43" s="43"/>
    </row>
    <row r="44" spans="1:11" ht="15.75">
      <c r="A44" s="27"/>
      <c r="B44" s="28">
        <f>B25/(B34+B35)</f>
        <v>103.75</v>
      </c>
      <c r="C44" s="29" t="s">
        <v>26</v>
      </c>
      <c r="D44" s="30"/>
      <c r="E44" s="31"/>
      <c r="F44" s="32">
        <f>F25/(F34+F35)</f>
        <v>30.115384615384617</v>
      </c>
      <c r="G44" s="31" t="s">
        <v>26</v>
      </c>
      <c r="H44" s="30"/>
      <c r="I44" s="31"/>
      <c r="J44" s="32">
        <f>J25/(J34+J35)</f>
        <v>43.56353591160221</v>
      </c>
      <c r="K44" s="31" t="s">
        <v>26</v>
      </c>
    </row>
    <row r="45" spans="4:8" ht="15">
      <c r="D45" s="14"/>
      <c r="H45" s="14"/>
    </row>
    <row r="46" spans="4:8" ht="15">
      <c r="D46" s="14"/>
      <c r="H46" s="14"/>
    </row>
  </sheetData>
  <sheetProtection password="C786" sheet="1" objects="1" scenarios="1"/>
  <mergeCells count="8">
    <mergeCell ref="F2:J4"/>
    <mergeCell ref="A43:B43"/>
    <mergeCell ref="E43:F43"/>
    <mergeCell ref="I43:J43"/>
    <mergeCell ref="A5:K5"/>
    <mergeCell ref="A8:C8"/>
    <mergeCell ref="E8:G8"/>
    <mergeCell ref="I8:K8"/>
  </mergeCells>
  <printOptions/>
  <pageMargins left="0.7" right="0.7" top="0.75" bottom="0.75" header="0.3" footer="0.3"/>
  <pageSetup fitToHeight="1" fitToWidth="1"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workbookViewId="0" topLeftCell="J25">
      <selection activeCell="M40" sqref="M40"/>
    </sheetView>
  </sheetViews>
  <sheetFormatPr defaultColWidth="8.57421875" defaultRowHeight="15"/>
  <cols>
    <col min="1" max="1" width="20.8515625" style="0" customWidth="1"/>
    <col min="2" max="2" width="10.421875" style="0" customWidth="1"/>
    <col min="3" max="3" width="11.28125" style="0" customWidth="1"/>
    <col min="4" max="4" width="5.7109375" style="0" customWidth="1"/>
    <col min="5" max="5" width="22.00390625" style="0" customWidth="1"/>
    <col min="6" max="6" width="8.57421875" style="0" customWidth="1"/>
    <col min="7" max="7" width="10.57421875" style="0" customWidth="1"/>
    <col min="8" max="8" width="5.7109375" style="0" customWidth="1"/>
    <col min="9" max="9" width="21.28125" style="0" customWidth="1"/>
  </cols>
  <sheetData>
    <row r="2" spans="6:10" ht="15">
      <c r="F2" s="46" t="s">
        <v>31</v>
      </c>
      <c r="G2" s="46"/>
      <c r="H2" s="46"/>
      <c r="I2" s="46"/>
      <c r="J2" s="46"/>
    </row>
    <row r="3" spans="6:10" ht="15">
      <c r="F3" s="46"/>
      <c r="G3" s="46"/>
      <c r="H3" s="46"/>
      <c r="I3" s="46"/>
      <c r="J3" s="46"/>
    </row>
    <row r="4" spans="6:10" ht="15">
      <c r="F4" s="46"/>
      <c r="G4" s="46"/>
      <c r="H4" s="46"/>
      <c r="I4" s="46"/>
      <c r="J4" s="46"/>
    </row>
    <row r="5" spans="1:11" ht="18.75" thickBo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4:8" ht="15">
      <c r="D6" s="14"/>
      <c r="H6" s="14"/>
    </row>
    <row r="7" spans="1:8" ht="15">
      <c r="A7" s="6" t="s">
        <v>2</v>
      </c>
      <c r="D7" s="14"/>
      <c r="H7" s="14"/>
    </row>
    <row r="8" spans="1:11" ht="15.75">
      <c r="A8" s="45" t="s">
        <v>1</v>
      </c>
      <c r="B8" s="45"/>
      <c r="C8" s="45"/>
      <c r="D8" s="15"/>
      <c r="E8" s="45" t="s">
        <v>14</v>
      </c>
      <c r="F8" s="45"/>
      <c r="G8" s="45"/>
      <c r="H8" s="15"/>
      <c r="I8" s="45" t="s">
        <v>0</v>
      </c>
      <c r="J8" s="45"/>
      <c r="K8" s="45"/>
    </row>
    <row r="9" spans="1:11" ht="15">
      <c r="A9" s="24"/>
      <c r="B9" s="24"/>
      <c r="D9" s="14"/>
      <c r="F9" s="21"/>
      <c r="G9" s="21"/>
      <c r="H9" s="14"/>
      <c r="I9" s="21"/>
      <c r="J9" s="21"/>
      <c r="K9" s="21"/>
    </row>
    <row r="10" spans="2:13" ht="15">
      <c r="B10" s="25" t="s">
        <v>12</v>
      </c>
      <c r="C10" s="25"/>
      <c r="D10" s="26"/>
      <c r="E10" s="25"/>
      <c r="F10" s="25" t="s">
        <v>12</v>
      </c>
      <c r="G10" s="25"/>
      <c r="H10" s="26"/>
      <c r="I10" s="25"/>
      <c r="J10" s="25" t="s">
        <v>12</v>
      </c>
      <c r="K10" s="25"/>
      <c r="M10" s="23"/>
    </row>
    <row r="11" spans="1:13" ht="15">
      <c r="A11" t="s">
        <v>3</v>
      </c>
      <c r="B11" s="37">
        <v>100</v>
      </c>
      <c r="C11" s="1"/>
      <c r="D11" s="16"/>
      <c r="E11" s="1" t="s">
        <v>3</v>
      </c>
      <c r="F11" s="37">
        <v>50</v>
      </c>
      <c r="G11" s="1"/>
      <c r="H11" s="16"/>
      <c r="I11" s="1" t="s">
        <v>3</v>
      </c>
      <c r="J11" s="37">
        <v>15</v>
      </c>
      <c r="K11" s="12"/>
      <c r="M11" s="12"/>
    </row>
    <row r="12" spans="1:13" ht="15">
      <c r="A12" t="s">
        <v>4</v>
      </c>
      <c r="B12" s="37">
        <v>200</v>
      </c>
      <c r="C12" s="1"/>
      <c r="D12" s="16"/>
      <c r="E12" s="1" t="s">
        <v>4</v>
      </c>
      <c r="F12" s="37">
        <v>100</v>
      </c>
      <c r="G12" s="1"/>
      <c r="H12" s="16"/>
      <c r="I12" s="1" t="s">
        <v>4</v>
      </c>
      <c r="J12" s="37">
        <v>35</v>
      </c>
      <c r="K12" s="12"/>
      <c r="M12" s="12"/>
    </row>
    <row r="13" spans="1:13" ht="15">
      <c r="A13" t="s">
        <v>5</v>
      </c>
      <c r="B13" s="37">
        <v>40</v>
      </c>
      <c r="C13" s="1"/>
      <c r="D13" s="16"/>
      <c r="E13" s="1" t="s">
        <v>5</v>
      </c>
      <c r="F13" s="37">
        <v>25</v>
      </c>
      <c r="G13" s="1"/>
      <c r="H13" s="16"/>
      <c r="I13" s="1" t="s">
        <v>5</v>
      </c>
      <c r="J13" s="37">
        <v>14</v>
      </c>
      <c r="K13" s="12"/>
      <c r="M13" s="12"/>
    </row>
    <row r="14" spans="1:13" ht="15">
      <c r="A14" t="s">
        <v>6</v>
      </c>
      <c r="B14" s="37">
        <v>25</v>
      </c>
      <c r="C14" s="1"/>
      <c r="D14" s="16"/>
      <c r="E14" s="1" t="s">
        <v>6</v>
      </c>
      <c r="F14" s="37">
        <v>19</v>
      </c>
      <c r="G14" s="1"/>
      <c r="H14" s="16"/>
      <c r="I14" s="1" t="s">
        <v>6</v>
      </c>
      <c r="J14" s="37">
        <v>7</v>
      </c>
      <c r="K14" s="12"/>
      <c r="M14" s="12"/>
    </row>
    <row r="15" spans="1:13" ht="15">
      <c r="A15" t="s">
        <v>8</v>
      </c>
      <c r="B15" s="37">
        <v>10</v>
      </c>
      <c r="C15" s="1"/>
      <c r="D15" s="16"/>
      <c r="E15" s="1" t="s">
        <v>17</v>
      </c>
      <c r="F15" s="37">
        <v>0</v>
      </c>
      <c r="G15" s="1"/>
      <c r="H15" s="16"/>
      <c r="I15" s="1" t="s">
        <v>8</v>
      </c>
      <c r="J15" s="37">
        <v>0</v>
      </c>
      <c r="K15" s="12"/>
      <c r="M15" s="12"/>
    </row>
    <row r="16" spans="1:13" ht="15">
      <c r="A16" t="s">
        <v>9</v>
      </c>
      <c r="B16" s="37">
        <v>22</v>
      </c>
      <c r="C16" s="1"/>
      <c r="D16" s="16"/>
      <c r="E16" s="1" t="s">
        <v>9</v>
      </c>
      <c r="F16" s="37">
        <v>18</v>
      </c>
      <c r="G16" s="1"/>
      <c r="H16" s="16"/>
      <c r="I16" s="1" t="s">
        <v>9</v>
      </c>
      <c r="J16" s="37">
        <v>15</v>
      </c>
      <c r="K16" s="12"/>
      <c r="M16" s="12"/>
    </row>
    <row r="17" spans="1:13" ht="15">
      <c r="A17" t="s">
        <v>7</v>
      </c>
      <c r="B17" s="37">
        <v>25</v>
      </c>
      <c r="C17" s="1"/>
      <c r="D17" s="16"/>
      <c r="E17" s="1" t="s">
        <v>7</v>
      </c>
      <c r="F17" s="37">
        <v>19</v>
      </c>
      <c r="G17" s="1"/>
      <c r="H17" s="16"/>
      <c r="I17" s="1" t="s">
        <v>7</v>
      </c>
      <c r="J17" s="37">
        <v>16</v>
      </c>
      <c r="K17" s="12"/>
      <c r="M17" s="12"/>
    </row>
    <row r="18" spans="1:13" ht="15">
      <c r="A18" t="s">
        <v>27</v>
      </c>
      <c r="B18" s="37">
        <v>50</v>
      </c>
      <c r="C18" s="1"/>
      <c r="D18" s="16"/>
      <c r="E18" s="1" t="s">
        <v>27</v>
      </c>
      <c r="F18" s="37">
        <v>50</v>
      </c>
      <c r="G18" s="1"/>
      <c r="H18" s="16"/>
      <c r="I18" s="1" t="s">
        <v>27</v>
      </c>
      <c r="J18" s="37">
        <v>50</v>
      </c>
      <c r="K18" s="12"/>
      <c r="M18" s="12"/>
    </row>
    <row r="19" spans="1:13" ht="15">
      <c r="A19" t="s">
        <v>10</v>
      </c>
      <c r="B19" s="37">
        <v>300</v>
      </c>
      <c r="C19" s="1"/>
      <c r="D19" s="16"/>
      <c r="E19" s="1" t="s">
        <v>10</v>
      </c>
      <c r="F19" s="37">
        <v>300</v>
      </c>
      <c r="G19" s="1"/>
      <c r="H19" s="16"/>
      <c r="I19" s="1" t="s">
        <v>10</v>
      </c>
      <c r="J19" s="37">
        <v>35</v>
      </c>
      <c r="K19" s="12"/>
      <c r="M19" s="12"/>
    </row>
    <row r="20" spans="1:13" ht="15">
      <c r="A20" t="s">
        <v>28</v>
      </c>
      <c r="B20" s="37">
        <v>50</v>
      </c>
      <c r="C20" s="1"/>
      <c r="D20" s="16"/>
      <c r="E20" s="1" t="s">
        <v>28</v>
      </c>
      <c r="F20" s="37">
        <v>50</v>
      </c>
      <c r="G20" s="1"/>
      <c r="H20" s="16"/>
      <c r="I20" s="1" t="s">
        <v>28</v>
      </c>
      <c r="J20" s="37">
        <v>50</v>
      </c>
      <c r="K20" s="12"/>
      <c r="M20" s="12"/>
    </row>
    <row r="21" spans="1:13" ht="15">
      <c r="A21" t="s">
        <v>11</v>
      </c>
      <c r="B21" s="37">
        <v>8</v>
      </c>
      <c r="C21" s="1"/>
      <c r="D21" s="16"/>
      <c r="E21" s="1" t="s">
        <v>11</v>
      </c>
      <c r="F21" s="37">
        <v>8</v>
      </c>
      <c r="G21" s="1"/>
      <c r="H21" s="16"/>
      <c r="I21" s="1" t="s">
        <v>11</v>
      </c>
      <c r="J21" s="37">
        <v>8</v>
      </c>
      <c r="K21" s="12"/>
      <c r="M21" s="12"/>
    </row>
    <row r="22" spans="1:13" ht="15">
      <c r="A22" t="s">
        <v>13</v>
      </c>
      <c r="B22" s="37">
        <v>1.5</v>
      </c>
      <c r="C22" s="1"/>
      <c r="D22" s="16"/>
      <c r="E22" s="1" t="s">
        <v>13</v>
      </c>
      <c r="F22" s="37">
        <v>1.5</v>
      </c>
      <c r="G22" s="1"/>
      <c r="H22" s="16"/>
      <c r="I22" s="1" t="s">
        <v>13</v>
      </c>
      <c r="J22" s="37">
        <v>1.25</v>
      </c>
      <c r="K22" s="12"/>
      <c r="M22" s="12"/>
    </row>
    <row r="23" spans="1:13" ht="15">
      <c r="A23" t="s">
        <v>15</v>
      </c>
      <c r="B23" s="37">
        <v>0</v>
      </c>
      <c r="C23" s="1"/>
      <c r="D23" s="16"/>
      <c r="E23" s="1" t="s">
        <v>15</v>
      </c>
      <c r="F23" s="37">
        <v>0</v>
      </c>
      <c r="G23" s="1"/>
      <c r="H23" s="16"/>
      <c r="I23" s="1" t="s">
        <v>15</v>
      </c>
      <c r="J23" s="37">
        <v>0</v>
      </c>
      <c r="K23" s="12"/>
      <c r="M23" s="12"/>
    </row>
    <row r="24" spans="1:13" ht="15">
      <c r="A24" t="s">
        <v>32</v>
      </c>
      <c r="B24" s="37">
        <v>135</v>
      </c>
      <c r="C24" s="1"/>
      <c r="D24" s="16"/>
      <c r="E24" s="41" t="s">
        <v>32</v>
      </c>
      <c r="F24" s="37">
        <v>135</v>
      </c>
      <c r="G24" s="1"/>
      <c r="H24" s="16"/>
      <c r="I24" s="41" t="s">
        <v>32</v>
      </c>
      <c r="J24" s="37">
        <v>2</v>
      </c>
      <c r="K24" s="12"/>
      <c r="M24" s="12"/>
    </row>
    <row r="25" spans="1:13" ht="15">
      <c r="A25" s="2" t="s">
        <v>18</v>
      </c>
      <c r="B25" s="3">
        <f>SUM(B11:B24)</f>
        <v>966.5</v>
      </c>
      <c r="C25" s="3"/>
      <c r="D25" s="16"/>
      <c r="E25" s="3" t="s">
        <v>18</v>
      </c>
      <c r="F25" s="3">
        <f>SUM(F11:F24)</f>
        <v>775.5</v>
      </c>
      <c r="G25" s="3"/>
      <c r="H25" s="16"/>
      <c r="I25" s="3" t="s">
        <v>18</v>
      </c>
      <c r="J25" s="3">
        <f>SUM(J11:J24)</f>
        <v>248.25</v>
      </c>
      <c r="K25" s="3"/>
      <c r="L25" s="3"/>
      <c r="M25" s="3"/>
    </row>
    <row r="26" spans="1:10" ht="15">
      <c r="A26" s="2"/>
      <c r="B26" s="4"/>
      <c r="C26" s="1"/>
      <c r="D26" s="16"/>
      <c r="E26" s="3"/>
      <c r="F26" s="4"/>
      <c r="G26" s="1"/>
      <c r="H26" s="16"/>
      <c r="I26" s="3"/>
      <c r="J26" s="4"/>
    </row>
    <row r="27" spans="1:11" ht="15.75">
      <c r="A27" s="7" t="s">
        <v>19</v>
      </c>
      <c r="B27" s="8" t="s">
        <v>20</v>
      </c>
      <c r="C27" s="11"/>
      <c r="D27" s="17"/>
      <c r="E27" s="8" t="s">
        <v>19</v>
      </c>
      <c r="F27" s="8" t="s">
        <v>21</v>
      </c>
      <c r="G27" s="11"/>
      <c r="H27" s="17"/>
      <c r="I27" s="8" t="s">
        <v>19</v>
      </c>
      <c r="J27" s="8" t="s">
        <v>21</v>
      </c>
      <c r="K27" s="11"/>
    </row>
    <row r="28" spans="1:10" ht="15">
      <c r="A28" s="38">
        <v>170</v>
      </c>
      <c r="B28" s="4">
        <f>$B$25/A28</f>
        <v>5.685294117647059</v>
      </c>
      <c r="D28" s="16"/>
      <c r="E28" s="39">
        <v>40</v>
      </c>
      <c r="F28" s="4">
        <f>$F$25/E28</f>
        <v>19.3875</v>
      </c>
      <c r="H28" s="16"/>
      <c r="I28" s="39">
        <v>20</v>
      </c>
      <c r="J28" s="4">
        <f>$J$25/I28</f>
        <v>12.4125</v>
      </c>
    </row>
    <row r="29" spans="1:10" ht="15">
      <c r="A29" s="38">
        <v>180</v>
      </c>
      <c r="B29" s="4">
        <f>$B$25/A29</f>
        <v>5.3694444444444445</v>
      </c>
      <c r="D29" s="16"/>
      <c r="E29" s="39">
        <v>50</v>
      </c>
      <c r="F29" s="4">
        <f>$F$25/E29</f>
        <v>15.51</v>
      </c>
      <c r="H29" s="16"/>
      <c r="I29" s="39">
        <v>25</v>
      </c>
      <c r="J29" s="4">
        <f>$J$25/I29</f>
        <v>9.93</v>
      </c>
    </row>
    <row r="30" spans="1:10" ht="15">
      <c r="A30" s="38">
        <v>190</v>
      </c>
      <c r="B30" s="4">
        <f>$B$25/A30</f>
        <v>5.086842105263158</v>
      </c>
      <c r="D30" s="16"/>
      <c r="E30" s="39">
        <v>60</v>
      </c>
      <c r="F30" s="4">
        <f>$F$25/E30</f>
        <v>12.925</v>
      </c>
      <c r="H30" s="16"/>
      <c r="I30" s="39">
        <v>30</v>
      </c>
      <c r="J30" s="4">
        <f>$J$25/I30</f>
        <v>8.275</v>
      </c>
    </row>
    <row r="31" spans="1:10" ht="15">
      <c r="A31" s="38">
        <v>200</v>
      </c>
      <c r="B31" s="4">
        <f>$B$25/A31</f>
        <v>4.8325</v>
      </c>
      <c r="D31" s="16"/>
      <c r="E31" s="39">
        <v>70</v>
      </c>
      <c r="F31" s="4">
        <f>$F$25/E31</f>
        <v>11.07857142857143</v>
      </c>
      <c r="H31" s="16"/>
      <c r="I31" s="39">
        <v>40</v>
      </c>
      <c r="J31" s="4">
        <f>$J$25/I31</f>
        <v>6.20625</v>
      </c>
    </row>
    <row r="32" spans="1:10" ht="15">
      <c r="A32" s="38">
        <v>220</v>
      </c>
      <c r="B32" s="4">
        <f>$B$25/A32</f>
        <v>4.3931818181818185</v>
      </c>
      <c r="D32" s="16"/>
      <c r="E32" s="39">
        <v>75</v>
      </c>
      <c r="F32" s="4">
        <f>$F$25/E32</f>
        <v>10.34</v>
      </c>
      <c r="H32" s="16"/>
      <c r="I32" s="39">
        <v>50</v>
      </c>
      <c r="J32" s="4">
        <f>$J$25/I32</f>
        <v>4.965</v>
      </c>
    </row>
    <row r="33" spans="1:11" ht="25.5" customHeight="1">
      <c r="A33" s="20"/>
      <c r="B33" s="4"/>
      <c r="D33" s="16"/>
      <c r="E33" s="10"/>
      <c r="F33" s="4"/>
      <c r="H33" s="16"/>
      <c r="I33" s="10"/>
      <c r="J33" s="4"/>
      <c r="K33" s="9"/>
    </row>
    <row r="34" spans="1:11" ht="15">
      <c r="A34" s="2" t="s">
        <v>29</v>
      </c>
      <c r="B34" s="40">
        <v>6.5</v>
      </c>
      <c r="D34" s="16"/>
      <c r="E34" s="3" t="s">
        <v>29</v>
      </c>
      <c r="F34" s="40">
        <v>13.5</v>
      </c>
      <c r="G34" s="9"/>
      <c r="H34" s="16"/>
      <c r="I34" s="3" t="s">
        <v>29</v>
      </c>
      <c r="J34" s="40">
        <v>9.5</v>
      </c>
      <c r="K34" s="9"/>
    </row>
    <row r="35" spans="1:10" ht="15">
      <c r="A35" t="s">
        <v>30</v>
      </c>
      <c r="B35" s="37">
        <v>-0.5</v>
      </c>
      <c r="D35" s="14"/>
      <c r="E35" t="s">
        <v>30</v>
      </c>
      <c r="F35" s="37">
        <v>-0.5</v>
      </c>
      <c r="H35" s="14"/>
      <c r="I35" t="s">
        <v>30</v>
      </c>
      <c r="J35" s="37">
        <v>-0.45</v>
      </c>
    </row>
    <row r="36" spans="1:11" ht="15.75">
      <c r="A36" s="7" t="s">
        <v>19</v>
      </c>
      <c r="B36" s="13" t="s">
        <v>22</v>
      </c>
      <c r="C36" s="13" t="s">
        <v>23</v>
      </c>
      <c r="D36" s="14"/>
      <c r="E36" s="8" t="s">
        <v>19</v>
      </c>
      <c r="F36" s="13" t="s">
        <v>22</v>
      </c>
      <c r="G36" s="13" t="s">
        <v>23</v>
      </c>
      <c r="H36" s="14"/>
      <c r="I36" s="8" t="s">
        <v>19</v>
      </c>
      <c r="J36" s="13" t="s">
        <v>22</v>
      </c>
      <c r="K36" s="13" t="s">
        <v>23</v>
      </c>
    </row>
    <row r="37" spans="1:11" ht="15">
      <c r="A37" s="20">
        <v>180</v>
      </c>
      <c r="B37" s="9">
        <f>(+B$34+B$35)*A28</f>
        <v>1020</v>
      </c>
      <c r="C37" s="12">
        <f>B37-$B$25</f>
        <v>53.5</v>
      </c>
      <c r="D37" s="14"/>
      <c r="E37" s="18">
        <f>E28</f>
        <v>40</v>
      </c>
      <c r="F37" s="9">
        <f>(+F$34+F$35)*E28</f>
        <v>520</v>
      </c>
      <c r="G37" s="12">
        <f>F37-$F$25</f>
        <v>-255.5</v>
      </c>
      <c r="H37" s="14"/>
      <c r="I37" s="18">
        <f>I28</f>
        <v>20</v>
      </c>
      <c r="J37" s="9">
        <f>(+J$34+J$35)*I28</f>
        <v>181</v>
      </c>
      <c r="K37" s="12">
        <f>J37-$J$25</f>
        <v>-67.25</v>
      </c>
    </row>
    <row r="38" spans="1:11" ht="15">
      <c r="A38" s="20">
        <v>190</v>
      </c>
      <c r="B38" s="9">
        <f>(+B$34+B$35)*A29</f>
        <v>1080</v>
      </c>
      <c r="C38" s="12">
        <f>B38-$B$25</f>
        <v>113.5</v>
      </c>
      <c r="D38" s="14"/>
      <c r="E38" s="18">
        <f>E29</f>
        <v>50</v>
      </c>
      <c r="F38" s="9">
        <f>(+F$34+F$35)*E29</f>
        <v>650</v>
      </c>
      <c r="G38" s="12">
        <f>F38-$F$25</f>
        <v>-125.5</v>
      </c>
      <c r="H38" s="14"/>
      <c r="I38" s="18">
        <f>I29</f>
        <v>25</v>
      </c>
      <c r="J38" s="9">
        <f>(+J$34+J$35)*I29</f>
        <v>226.25000000000003</v>
      </c>
      <c r="K38" s="12">
        <f>J38-$J$25</f>
        <v>-21.99999999999997</v>
      </c>
    </row>
    <row r="39" spans="1:11" ht="15">
      <c r="A39" s="20">
        <v>200</v>
      </c>
      <c r="B39" s="9">
        <f>(+B$34+B$35)*A30</f>
        <v>1140</v>
      </c>
      <c r="C39" s="12">
        <f>B39-$B$25</f>
        <v>173.5</v>
      </c>
      <c r="D39" s="14"/>
      <c r="E39" s="18">
        <f>E30</f>
        <v>60</v>
      </c>
      <c r="F39" s="9">
        <f>(+F$34+F$35)*E30</f>
        <v>780</v>
      </c>
      <c r="G39" s="12">
        <f>F39-$F$25</f>
        <v>4.5</v>
      </c>
      <c r="H39" s="14"/>
      <c r="I39" s="18">
        <f>I30</f>
        <v>30</v>
      </c>
      <c r="J39" s="9">
        <f>(+J$34+J$35)*I30</f>
        <v>271.5</v>
      </c>
      <c r="K39" s="12">
        <f>J39-$J$25</f>
        <v>23.25</v>
      </c>
    </row>
    <row r="40" spans="1:11" ht="15">
      <c r="A40" s="20">
        <v>220</v>
      </c>
      <c r="B40" s="9">
        <f>(+B$34+B$35)*A31</f>
        <v>1200</v>
      </c>
      <c r="C40" s="12">
        <f>B40-$B$25</f>
        <v>233.5</v>
      </c>
      <c r="D40" s="14"/>
      <c r="E40" s="18">
        <f>E31</f>
        <v>70</v>
      </c>
      <c r="F40" s="9">
        <f>(+F$34+F$35)*E31</f>
        <v>910</v>
      </c>
      <c r="G40" s="12">
        <f>F40-$F$25</f>
        <v>134.5</v>
      </c>
      <c r="H40" s="14"/>
      <c r="I40" s="18">
        <f>I31</f>
        <v>40</v>
      </c>
      <c r="J40" s="9">
        <f>(+J$34+J$35)*I31</f>
        <v>362</v>
      </c>
      <c r="K40" s="12">
        <f>J40-$J$25</f>
        <v>113.75</v>
      </c>
    </row>
    <row r="41" spans="1:11" ht="15">
      <c r="A41" s="20">
        <v>240</v>
      </c>
      <c r="B41" s="9">
        <f>(+B$34+B$35)*A32</f>
        <v>1320</v>
      </c>
      <c r="C41" s="12">
        <f>B41-$B$25</f>
        <v>353.5</v>
      </c>
      <c r="D41" s="14"/>
      <c r="E41" s="18">
        <f>E32</f>
        <v>75</v>
      </c>
      <c r="F41" s="9">
        <f>(+F$34+F$35)*E32</f>
        <v>975</v>
      </c>
      <c r="G41" s="12">
        <f>F41-$F$25</f>
        <v>199.5</v>
      </c>
      <c r="H41" s="14"/>
      <c r="I41" s="18">
        <f>I32</f>
        <v>50</v>
      </c>
      <c r="J41" s="9">
        <f>(+J$34+J$35)*I32</f>
        <v>452.50000000000006</v>
      </c>
      <c r="K41" s="12">
        <f>J41-$J$25</f>
        <v>204.25000000000006</v>
      </c>
    </row>
    <row r="42" spans="1:8" ht="15">
      <c r="A42" s="19"/>
      <c r="D42" s="14"/>
      <c r="H42" s="14"/>
    </row>
    <row r="43" spans="1:10" ht="15.75">
      <c r="A43" s="43" t="s">
        <v>25</v>
      </c>
      <c r="B43" s="43"/>
      <c r="C43" s="22"/>
      <c r="D43" s="14"/>
      <c r="E43" s="43" t="s">
        <v>25</v>
      </c>
      <c r="F43" s="43"/>
      <c r="H43" s="14"/>
      <c r="I43" s="43" t="s">
        <v>25</v>
      </c>
      <c r="J43" s="43"/>
    </row>
    <row r="44" spans="1:11" ht="15.75">
      <c r="A44" s="27"/>
      <c r="B44" s="28">
        <f>B25/(B34+B35)</f>
        <v>161.08333333333334</v>
      </c>
      <c r="C44" s="29" t="s">
        <v>26</v>
      </c>
      <c r="D44" s="30"/>
      <c r="E44" s="31"/>
      <c r="F44" s="32">
        <f>F25/(F34+F35)</f>
        <v>59.65384615384615</v>
      </c>
      <c r="G44" s="31" t="s">
        <v>26</v>
      </c>
      <c r="H44" s="30"/>
      <c r="I44" s="31"/>
      <c r="J44" s="32">
        <f>J25/(J34+J35)</f>
        <v>27.430939226519335</v>
      </c>
      <c r="K44" s="31" t="s">
        <v>26</v>
      </c>
    </row>
    <row r="45" spans="4:8" ht="15">
      <c r="D45" s="14"/>
      <c r="H45" s="14"/>
    </row>
    <row r="46" spans="4:8" ht="15">
      <c r="D46" s="14"/>
      <c r="H46" s="14"/>
    </row>
  </sheetData>
  <sheetProtection/>
  <mergeCells count="8">
    <mergeCell ref="F2:J4"/>
    <mergeCell ref="A5:K5"/>
    <mergeCell ref="A8:C8"/>
    <mergeCell ref="E8:G8"/>
    <mergeCell ref="I8:K8"/>
    <mergeCell ref="A43:B43"/>
    <mergeCell ref="E43:F43"/>
    <mergeCell ref="I43:J43"/>
  </mergeCells>
  <printOptions/>
  <pageMargins left="0.25" right="0.26" top="0.75" bottom="0.75" header="0.3" footer="0.3"/>
  <pageSetup fitToHeight="3" fitToWidth="1" horizontalDpi="600" verticalDpi="600" orientation="landscape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jbailey</dc:creator>
  <cp:keywords/>
  <dc:description/>
  <cp:lastModifiedBy>Elisa Lundquist</cp:lastModifiedBy>
  <cp:lastPrinted>2012-09-17T21:55:02Z</cp:lastPrinted>
  <dcterms:created xsi:type="dcterms:W3CDTF">2009-11-06T17:36:22Z</dcterms:created>
  <dcterms:modified xsi:type="dcterms:W3CDTF">2015-10-28T15:42:57Z</dcterms:modified>
  <cp:category/>
  <cp:version/>
  <cp:contentType/>
  <cp:contentStatus/>
</cp:coreProperties>
</file>